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000" windowHeight="9195" tabRatio="922" activeTab="0"/>
  </bookViews>
  <sheets>
    <sheet name="сведения" sheetId="1" r:id="rId1"/>
  </sheets>
  <definedNames>
    <definedName name="_xlnm.Print_Titles" localSheetId="0">'сведения'!$5:$7</definedName>
    <definedName name="_xlnm.Print_Area" localSheetId="0">'сведения'!$A$1:$I$35</definedName>
  </definedNames>
  <calcPr fullCalcOnLoad="1"/>
</workbook>
</file>

<file path=xl/sharedStrings.xml><?xml version="1.0" encoding="utf-8"?>
<sst xmlns="http://schemas.openxmlformats.org/spreadsheetml/2006/main" count="99" uniqueCount="52">
  <si>
    <t>Утверждено по бюджету на год с учетом изменений</t>
  </si>
  <si>
    <t>в т.ч.</t>
  </si>
  <si>
    <t>Наименование органа местного самоуправления</t>
  </si>
  <si>
    <t>Всего</t>
  </si>
  <si>
    <t>х</t>
  </si>
  <si>
    <t>Численность(фактически замещено на отчетный период)</t>
  </si>
  <si>
    <t>Оплата труда ( без начислений) фактически за отчетный период</t>
  </si>
  <si>
    <t>всего</t>
  </si>
  <si>
    <t>в том числе муниципальных служащих</t>
  </si>
  <si>
    <t>муниципальных служащих</t>
  </si>
  <si>
    <t>прочие работники</t>
  </si>
  <si>
    <t>2.</t>
  </si>
  <si>
    <t>№ п/п</t>
  </si>
  <si>
    <t>1.</t>
  </si>
  <si>
    <t>Исполнено</t>
  </si>
  <si>
    <t>Глава муниципального образования</t>
  </si>
  <si>
    <t>ИТОГО</t>
  </si>
  <si>
    <t>1.3</t>
  </si>
  <si>
    <t>1.4</t>
  </si>
  <si>
    <t>1.5</t>
  </si>
  <si>
    <t>1.1</t>
  </si>
  <si>
    <t>1.2</t>
  </si>
  <si>
    <t>1.6</t>
  </si>
  <si>
    <t>3.</t>
  </si>
  <si>
    <t>4.</t>
  </si>
  <si>
    <t>5.</t>
  </si>
  <si>
    <t>6.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</si>
  <si>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</si>
  <si>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Российской Федерации по государственной регистрации актов гражданского состояния</t>
  </si>
  <si>
    <t>Оплата членского взноса в соответствии с Решением съезда Совета муниципальных образований</t>
  </si>
  <si>
    <t>Депутаты Думы Кудымкарского муниципального округа Пермского края</t>
  </si>
  <si>
    <t xml:space="preserve">Дума Кудымкарского муниципального округа Пермского края </t>
  </si>
  <si>
    <t>Фактические собственные доходы (налоговые, неналоговые и дотации) за 2017 год</t>
  </si>
  <si>
    <t>Нормативный объем расходов на содержание ОМСУ муниципальных образований Пермского края*</t>
  </si>
  <si>
    <t>6.1</t>
  </si>
  <si>
    <t>6.2</t>
  </si>
  <si>
    <t>** Суммы превышения расходов на оплату труда работников ОМСУ и на содержание ОМСУ указываются со знаком "-"</t>
  </si>
  <si>
    <t>тыс.руб.</t>
  </si>
  <si>
    <t>Осуществление первичного воинского учета на территориях, где отсутствуют военные комиссариаты</t>
  </si>
  <si>
    <t xml:space="preserve">Отдел по содействию развития сельскохозяйственного производства  администрации Кудымкарского муниципального округа Пермского края </t>
  </si>
  <si>
    <t xml:space="preserve">Финансовое управление администрации Кудымкарского муниципального округа Пермского края </t>
  </si>
  <si>
    <t xml:space="preserve">Администрация Кудымкарского муниципального округа Пермского края </t>
  </si>
  <si>
    <t xml:space="preserve">Функционирование администрации Кудымкарского муниципального округа Пермского края </t>
  </si>
  <si>
    <t xml:space="preserve">Комитет по управлению имуществом администрации Кудымкарского муниципального округа Пермского края </t>
  </si>
  <si>
    <t xml:space="preserve">Управление образования администрации Кудымкарского муниципального округа Пермского края </t>
  </si>
  <si>
    <t xml:space="preserve">Расходы на содержание аппарата Думы Кудымкарского муниципального округа Пермского края </t>
  </si>
  <si>
    <t>Утвержденный норматив формирования расходов на содержание ОМСУ муниципальных образований Пермского края на 2020 год</t>
  </si>
  <si>
    <t>Собственные доходы бюджетов муниципальных образований Пермского края за 2020 год</t>
  </si>
  <si>
    <t>Кассовые расходы на содержание ОМСУ по состоянию на 01 января 2022 года за счет средств бюджета района</t>
  </si>
  <si>
    <t>Расходы на выплату выходных пособий работникам ОМСУ, уволенным в связи с ликвидацией либо сокращением численности или штата работников ОМСУ, компенсируемых за счет бюджета Пермского края в соответствии с Постановлением Правительства Пермского края от 10 июля 2019 г. № 456-п (не учитываются при определении годовых объемов расходов на содержание ОМСУ на 2020 год)</t>
  </si>
  <si>
    <t>Превышение** расходов на содержание ОМСУ над нормативным объемом расходов на содержание ОМСУ муниципальных образований Пермского края на 2020 г.</t>
  </si>
  <si>
    <t>Сведения о расходах на содержание органов местного самоуправления Кудымкарского муниципального округа Пермского края  за  2022 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</si>
</sst>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"/>
    <numFmt numFmtId="186" formatCode="?"/>
    <numFmt numFmtId="187" formatCode="#,##0.0"/>
    <numFmt numFmtId="188" formatCode="0.0000"/>
    <numFmt numFmtId="189" formatCode="0.000"/>
    <numFmt numFmtId="190" formatCode="0.0000000"/>
    <numFmt numFmtId="191" formatCode="0.000000"/>
    <numFmt numFmtId="192" formatCode="#,##0.00_р_."/>
    <numFmt numFmtId="193" formatCode="#,##0.000_р_."/>
    <numFmt numFmtId="194" formatCode="#,##0.0000_р_."/>
    <numFmt numFmtId="195" formatCode="#,##0.000"/>
    <numFmt numFmtId="196" formatCode="#,##0.00000_ ;\-#,##0.00000\ "/>
    <numFmt numFmtId="197" formatCode="#,##0.000_ ;\-#,##0.000\ "/>
    <numFmt numFmtId="198" formatCode="#,##0.00_ ;\-#,##0.00\ "/>
    <numFmt numFmtId="199" formatCode="_-* #,##0.000_р_._-;\-* #,##0.000_р_._-;_-* &quot;-&quot;???_р_._-;_-@_-"/>
    <numFmt numFmtId="200" formatCode="_-* #,##0.00000_р_._-;\-* #,##0.00000_р_._-;_-* &quot;-&quot;?????_р_._-;_-@_-"/>
    <numFmt numFmtId="201" formatCode="[$€-2]\ ###,000_);[Red]\([$€-2]\ ###,000\)"/>
    <numFmt numFmtId="202" formatCode="#,##0.00000"/>
    <numFmt numFmtId="203" formatCode="#,##0.0000"/>
    <numFmt numFmtId="204" formatCode="0.00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85" fontId="1" fillId="0" borderId="11" xfId="0" applyNumberFormat="1" applyFont="1" applyFill="1" applyBorder="1" applyAlignment="1">
      <alignment horizontal="left" vertical="justify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85" fontId="4" fillId="0" borderId="11" xfId="0" applyNumberFormat="1" applyFont="1" applyFill="1" applyBorder="1" applyAlignment="1">
      <alignment horizontal="left" vertical="justify" wrapText="1"/>
    </xf>
    <xf numFmtId="185" fontId="1" fillId="0" borderId="10" xfId="0" applyNumberFormat="1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0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02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10" xfId="59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 wrapText="1" shrinkToFit="1"/>
    </xf>
    <xf numFmtId="4" fontId="4" fillId="0" borderId="10" xfId="59" applyNumberFormat="1" applyFont="1" applyFill="1" applyBorder="1">
      <alignment/>
      <protection/>
    </xf>
    <xf numFmtId="4" fontId="1" fillId="0" borderId="10" xfId="0" applyNumberFormat="1" applyFont="1" applyFill="1" applyBorder="1" applyAlignment="1">
      <alignment/>
    </xf>
    <xf numFmtId="202" fontId="1" fillId="0" borderId="10" xfId="0" applyNumberFormat="1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0" xfId="56"/>
    <cellStyle name="Обычный 22 2" xfId="57"/>
    <cellStyle name="Обычный 3" xfId="58"/>
    <cellStyle name="Обычный 3 2" xfId="59"/>
    <cellStyle name="Обычный 3 3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8"/>
  <sheetViews>
    <sheetView tabSelected="1" view="pageBreakPreview" zoomScale="80" zoomScaleSheetLayoutView="80" zoomScalePageLayoutView="0" workbookViewId="0" topLeftCell="A1">
      <selection activeCell="F12" sqref="F12"/>
    </sheetView>
  </sheetViews>
  <sheetFormatPr defaultColWidth="9.140625" defaultRowHeight="12.75"/>
  <cols>
    <col min="1" max="1" width="5.28125" style="9" customWidth="1"/>
    <col min="2" max="2" width="35.00390625" style="1" customWidth="1"/>
    <col min="3" max="3" width="14.00390625" style="1" customWidth="1"/>
    <col min="4" max="4" width="14.28125" style="1" customWidth="1"/>
    <col min="5" max="5" width="13.00390625" style="1" customWidth="1"/>
    <col min="6" max="6" width="13.7109375" style="1" customWidth="1"/>
    <col min="7" max="7" width="14.28125" style="1" customWidth="1"/>
    <col min="8" max="8" width="15.57421875" style="1" bestFit="1" customWidth="1"/>
    <col min="9" max="9" width="17.57421875" style="1" customWidth="1"/>
    <col min="10" max="15" width="12.7109375" style="1" customWidth="1"/>
    <col min="16" max="16384" width="9.140625" style="1" customWidth="1"/>
  </cols>
  <sheetData>
    <row r="1" spans="6:7" ht="12.75">
      <c r="F1" s="8"/>
      <c r="G1" s="8"/>
    </row>
    <row r="2" spans="1:9" ht="33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</row>
    <row r="3" spans="7:8" ht="12.75">
      <c r="G3" s="42"/>
      <c r="H3" s="42"/>
    </row>
    <row r="4" ht="12.75">
      <c r="I4" s="1" t="s">
        <v>37</v>
      </c>
    </row>
    <row r="5" spans="1:9" s="2" customFormat="1" ht="51" customHeight="1">
      <c r="A5" s="41" t="s">
        <v>12</v>
      </c>
      <c r="B5" s="34" t="s">
        <v>2</v>
      </c>
      <c r="C5" s="35" t="s">
        <v>0</v>
      </c>
      <c r="D5" s="35" t="s">
        <v>14</v>
      </c>
      <c r="E5" s="36" t="s">
        <v>5</v>
      </c>
      <c r="F5" s="37"/>
      <c r="G5" s="17" t="s">
        <v>6</v>
      </c>
      <c r="H5" s="17"/>
      <c r="I5" s="17"/>
    </row>
    <row r="6" spans="1:9" s="2" customFormat="1" ht="12.75" customHeight="1">
      <c r="A6" s="41"/>
      <c r="B6" s="34"/>
      <c r="C6" s="35"/>
      <c r="D6" s="35"/>
      <c r="E6" s="38" t="s">
        <v>7</v>
      </c>
      <c r="F6" s="38" t="s">
        <v>8</v>
      </c>
      <c r="G6" s="34" t="s">
        <v>3</v>
      </c>
      <c r="H6" s="17" t="s">
        <v>1</v>
      </c>
      <c r="I6" s="17"/>
    </row>
    <row r="7" spans="1:9" s="2" customFormat="1" ht="25.5">
      <c r="A7" s="41"/>
      <c r="B7" s="34"/>
      <c r="C7" s="35"/>
      <c r="D7" s="35"/>
      <c r="E7" s="39"/>
      <c r="F7" s="39"/>
      <c r="G7" s="34"/>
      <c r="H7" s="18" t="s">
        <v>9</v>
      </c>
      <c r="I7" s="18" t="s">
        <v>10</v>
      </c>
    </row>
    <row r="8" spans="1:10" s="2" customFormat="1" ht="25.5">
      <c r="A8" s="5" t="s">
        <v>13</v>
      </c>
      <c r="B8" s="6" t="s">
        <v>41</v>
      </c>
      <c r="C8" s="27">
        <f aca="true" t="shared" si="0" ref="C8:I8">C9+C10+C11+C12+C13+C14</f>
        <v>59105</v>
      </c>
      <c r="D8" s="27">
        <f t="shared" si="0"/>
        <v>56537</v>
      </c>
      <c r="E8" s="27">
        <f t="shared" si="0"/>
        <v>92</v>
      </c>
      <c r="F8" s="27">
        <f t="shared" si="0"/>
        <v>58.5</v>
      </c>
      <c r="G8" s="27">
        <f t="shared" si="0"/>
        <v>39018</v>
      </c>
      <c r="H8" s="27">
        <f t="shared" si="0"/>
        <v>27450</v>
      </c>
      <c r="I8" s="27">
        <f t="shared" si="0"/>
        <v>11568</v>
      </c>
      <c r="J8" s="14"/>
    </row>
    <row r="9" spans="1:10" s="3" customFormat="1" ht="12.75">
      <c r="A9" s="4" t="s">
        <v>20</v>
      </c>
      <c r="B9" s="7" t="s">
        <v>15</v>
      </c>
      <c r="C9" s="28">
        <v>781</v>
      </c>
      <c r="D9" s="28">
        <v>740</v>
      </c>
      <c r="E9" s="28">
        <v>0</v>
      </c>
      <c r="F9" s="28">
        <v>0</v>
      </c>
      <c r="G9" s="28">
        <v>601</v>
      </c>
      <c r="H9" s="28">
        <f>G9</f>
        <v>601</v>
      </c>
      <c r="I9" s="28">
        <v>0</v>
      </c>
      <c r="J9" s="14">
        <f>H9+I9-G9</f>
        <v>0</v>
      </c>
    </row>
    <row r="10" spans="1:10" s="3" customFormat="1" ht="45" customHeight="1">
      <c r="A10" s="4" t="s">
        <v>21</v>
      </c>
      <c r="B10" s="7" t="s">
        <v>42</v>
      </c>
      <c r="C10" s="28">
        <v>55040</v>
      </c>
      <c r="D10" s="28">
        <v>52536</v>
      </c>
      <c r="E10" s="28">
        <v>84</v>
      </c>
      <c r="F10" s="28">
        <v>56.5</v>
      </c>
      <c r="G10" s="28">
        <v>36208</v>
      </c>
      <c r="H10" s="28">
        <v>26252</v>
      </c>
      <c r="I10" s="28">
        <f>G10-H10</f>
        <v>9956</v>
      </c>
      <c r="J10" s="14">
        <f aca="true" t="shared" si="1" ref="J10:J22">H10+I10-G10</f>
        <v>0</v>
      </c>
    </row>
    <row r="11" spans="1:10" s="3" customFormat="1" ht="64.5" customHeight="1">
      <c r="A11" s="4" t="s">
        <v>17</v>
      </c>
      <c r="B11" s="7" t="s">
        <v>27</v>
      </c>
      <c r="C11" s="28">
        <v>27</v>
      </c>
      <c r="D11" s="28">
        <v>16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14">
        <f t="shared" si="1"/>
        <v>0</v>
      </c>
    </row>
    <row r="12" spans="1:10" s="3" customFormat="1" ht="54.75" customHeight="1">
      <c r="A12" s="4" t="s">
        <v>18</v>
      </c>
      <c r="B12" s="7" t="s">
        <v>28</v>
      </c>
      <c r="C12" s="28">
        <v>1554</v>
      </c>
      <c r="D12" s="29">
        <v>1542</v>
      </c>
      <c r="E12" s="28">
        <v>3</v>
      </c>
      <c r="F12" s="28">
        <v>2</v>
      </c>
      <c r="G12" s="28">
        <v>1090</v>
      </c>
      <c r="H12" s="28">
        <v>597</v>
      </c>
      <c r="I12" s="28">
        <f>G12-H12</f>
        <v>493</v>
      </c>
      <c r="J12" s="14">
        <f t="shared" si="1"/>
        <v>0</v>
      </c>
    </row>
    <row r="13" spans="1:10" s="3" customFormat="1" ht="38.25">
      <c r="A13" s="4" t="s">
        <v>19</v>
      </c>
      <c r="B13" s="7" t="s">
        <v>29</v>
      </c>
      <c r="C13" s="28">
        <v>240</v>
      </c>
      <c r="D13" s="28">
        <v>240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14">
        <f t="shared" si="1"/>
        <v>0</v>
      </c>
    </row>
    <row r="14" spans="1:10" s="3" customFormat="1" ht="38.25">
      <c r="A14" s="4" t="s">
        <v>22</v>
      </c>
      <c r="B14" s="7" t="s">
        <v>38</v>
      </c>
      <c r="C14" s="28">
        <v>1463</v>
      </c>
      <c r="D14" s="28">
        <v>1463</v>
      </c>
      <c r="E14" s="28">
        <v>5</v>
      </c>
      <c r="F14" s="28">
        <v>0</v>
      </c>
      <c r="G14" s="28">
        <v>1119</v>
      </c>
      <c r="H14" s="28">
        <v>0</v>
      </c>
      <c r="I14" s="28">
        <f>G14</f>
        <v>1119</v>
      </c>
      <c r="J14" s="14">
        <f t="shared" si="1"/>
        <v>0</v>
      </c>
    </row>
    <row r="15" spans="1:10" s="2" customFormat="1" ht="53.25" customHeight="1">
      <c r="A15" s="5" t="s">
        <v>11</v>
      </c>
      <c r="B15" s="6" t="s">
        <v>43</v>
      </c>
      <c r="C15" s="30">
        <f>4062-240</f>
        <v>3822</v>
      </c>
      <c r="D15" s="30">
        <f>4004-240</f>
        <v>3764</v>
      </c>
      <c r="E15" s="30">
        <v>4</v>
      </c>
      <c r="F15" s="30">
        <v>4</v>
      </c>
      <c r="G15" s="30">
        <v>2773</v>
      </c>
      <c r="H15" s="30">
        <f>G15</f>
        <v>2773</v>
      </c>
      <c r="I15" s="30">
        <v>0</v>
      </c>
      <c r="J15" s="14">
        <f t="shared" si="1"/>
        <v>0</v>
      </c>
    </row>
    <row r="16" spans="1:10" ht="58.5" customHeight="1">
      <c r="A16" s="5" t="s">
        <v>23</v>
      </c>
      <c r="B16" s="6" t="s">
        <v>40</v>
      </c>
      <c r="C16" s="30">
        <v>11047</v>
      </c>
      <c r="D16" s="30">
        <v>10609</v>
      </c>
      <c r="E16" s="30">
        <v>13</v>
      </c>
      <c r="F16" s="30">
        <v>13</v>
      </c>
      <c r="G16" s="30">
        <v>8181</v>
      </c>
      <c r="H16" s="30">
        <f>G16</f>
        <v>8181</v>
      </c>
      <c r="I16" s="30">
        <v>0</v>
      </c>
      <c r="J16" s="14">
        <f t="shared" si="1"/>
        <v>0</v>
      </c>
    </row>
    <row r="17" spans="1:10" ht="59.25" customHeight="1">
      <c r="A17" s="5" t="s">
        <v>24</v>
      </c>
      <c r="B17" s="12" t="s">
        <v>44</v>
      </c>
      <c r="C17" s="30">
        <v>9196</v>
      </c>
      <c r="D17" s="30">
        <v>8640</v>
      </c>
      <c r="E17" s="30">
        <v>12.75</v>
      </c>
      <c r="F17" s="30">
        <v>3</v>
      </c>
      <c r="G17" s="30">
        <v>6153</v>
      </c>
      <c r="H17" s="30">
        <v>2420</v>
      </c>
      <c r="I17" s="30">
        <f>G17-H17</f>
        <v>3733</v>
      </c>
      <c r="J17" s="14">
        <f t="shared" si="1"/>
        <v>0</v>
      </c>
    </row>
    <row r="18" spans="1:10" ht="69" customHeight="1">
      <c r="A18" s="5" t="s">
        <v>25</v>
      </c>
      <c r="B18" s="12" t="s">
        <v>39</v>
      </c>
      <c r="C18" s="30">
        <v>2718</v>
      </c>
      <c r="D18" s="30">
        <v>2583</v>
      </c>
      <c r="E18" s="30">
        <v>4</v>
      </c>
      <c r="F18" s="30">
        <v>4</v>
      </c>
      <c r="G18" s="30">
        <v>1993</v>
      </c>
      <c r="H18" s="30">
        <f>G18</f>
        <v>1993</v>
      </c>
      <c r="I18" s="30">
        <v>0</v>
      </c>
      <c r="J18" s="14">
        <f t="shared" si="1"/>
        <v>0</v>
      </c>
    </row>
    <row r="19" spans="1:10" s="2" customFormat="1" ht="43.5" customHeight="1">
      <c r="A19" s="5" t="s">
        <v>26</v>
      </c>
      <c r="B19" s="10" t="s">
        <v>31</v>
      </c>
      <c r="C19" s="30">
        <f aca="true" t="shared" si="2" ref="C19:I19">C20+C21</f>
        <v>3415</v>
      </c>
      <c r="D19" s="30">
        <f t="shared" si="2"/>
        <v>3415</v>
      </c>
      <c r="E19" s="30">
        <f t="shared" si="2"/>
        <v>2</v>
      </c>
      <c r="F19" s="30">
        <f t="shared" si="2"/>
        <v>2</v>
      </c>
      <c r="G19" s="30">
        <v>1389</v>
      </c>
      <c r="H19" s="30">
        <v>1389</v>
      </c>
      <c r="I19" s="30">
        <f t="shared" si="2"/>
        <v>0</v>
      </c>
      <c r="J19" s="14">
        <f t="shared" si="1"/>
        <v>0</v>
      </c>
    </row>
    <row r="20" spans="1:10" ht="25.5">
      <c r="A20" s="4" t="s">
        <v>34</v>
      </c>
      <c r="B20" s="11" t="s">
        <v>30</v>
      </c>
      <c r="C20" s="28">
        <v>1048</v>
      </c>
      <c r="D20" s="28">
        <v>1048</v>
      </c>
      <c r="E20" s="31">
        <v>0</v>
      </c>
      <c r="F20" s="31">
        <v>0</v>
      </c>
      <c r="G20" s="28">
        <v>0</v>
      </c>
      <c r="H20" s="28">
        <v>0</v>
      </c>
      <c r="I20" s="28">
        <v>0</v>
      </c>
      <c r="J20" s="14">
        <f t="shared" si="1"/>
        <v>0</v>
      </c>
    </row>
    <row r="21" spans="1:10" ht="38.25">
      <c r="A21" s="4" t="s">
        <v>35</v>
      </c>
      <c r="B21" s="7" t="s">
        <v>45</v>
      </c>
      <c r="C21" s="28">
        <v>2367</v>
      </c>
      <c r="D21" s="28">
        <v>2367</v>
      </c>
      <c r="E21" s="31">
        <v>2</v>
      </c>
      <c r="F21" s="31">
        <v>2</v>
      </c>
      <c r="G21" s="28">
        <v>978</v>
      </c>
      <c r="H21" s="28">
        <v>978</v>
      </c>
      <c r="I21" s="28">
        <v>0</v>
      </c>
      <c r="J21" s="14">
        <f t="shared" si="1"/>
        <v>0</v>
      </c>
    </row>
    <row r="22" spans="1:11" ht="12.75">
      <c r="A22" s="5"/>
      <c r="B22" s="12" t="s">
        <v>16</v>
      </c>
      <c r="C22" s="27">
        <f>C19+C18+C17+C16+C15+C8</f>
        <v>89303</v>
      </c>
      <c r="D22" s="27">
        <f aca="true" t="shared" si="3" ref="D22:I22">D19+D18+D17+D16+D15+D8</f>
        <v>85548</v>
      </c>
      <c r="E22" s="27">
        <f>E19+E18+E17+E16+E15+E8</f>
        <v>127.75</v>
      </c>
      <c r="F22" s="27">
        <f t="shared" si="3"/>
        <v>84.5</v>
      </c>
      <c r="G22" s="27">
        <f t="shared" si="3"/>
        <v>59507</v>
      </c>
      <c r="H22" s="27">
        <f t="shared" si="3"/>
        <v>44206</v>
      </c>
      <c r="I22" s="27">
        <f t="shared" si="3"/>
        <v>15301</v>
      </c>
      <c r="J22" s="14">
        <f t="shared" si="1"/>
        <v>0</v>
      </c>
      <c r="K22" s="14"/>
    </row>
    <row r="23" spans="1:9" ht="51" hidden="1">
      <c r="A23" s="4"/>
      <c r="B23" s="19" t="s">
        <v>46</v>
      </c>
      <c r="C23" s="13" t="s">
        <v>4</v>
      </c>
      <c r="D23" s="16">
        <v>14.91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</row>
    <row r="24" spans="1:9" ht="38.25" hidden="1">
      <c r="A24" s="4"/>
      <c r="B24" s="19" t="s">
        <v>47</v>
      </c>
      <c r="C24" s="13" t="s">
        <v>4</v>
      </c>
      <c r="D24" s="32">
        <v>539983.76048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</row>
    <row r="25" spans="1:9" ht="38.25" hidden="1">
      <c r="A25" s="4"/>
      <c r="B25" s="19" t="s">
        <v>32</v>
      </c>
      <c r="C25" s="13" t="s">
        <v>4</v>
      </c>
      <c r="D25" s="32">
        <v>496325.76579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</row>
    <row r="26" spans="1:9" ht="12.75" customHeight="1" hidden="1">
      <c r="A26" s="4"/>
      <c r="B26" s="40" t="s">
        <v>33</v>
      </c>
      <c r="C26" s="21" t="s">
        <v>4</v>
      </c>
      <c r="D26" s="22">
        <f>D23*D24/100</f>
        <v>80511.578687568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</row>
    <row r="27" spans="1:9" ht="30.75" customHeight="1" hidden="1">
      <c r="A27" s="4"/>
      <c r="B27" s="40"/>
      <c r="C27" s="21" t="s">
        <v>4</v>
      </c>
      <c r="D27" s="22">
        <f>D23*D25/100</f>
        <v>74002.171679289</v>
      </c>
      <c r="E27" s="21" t="s">
        <v>4</v>
      </c>
      <c r="F27" s="21" t="s">
        <v>4</v>
      </c>
      <c r="G27" s="21" t="s">
        <v>4</v>
      </c>
      <c r="H27" s="21" t="s">
        <v>4</v>
      </c>
      <c r="I27" s="21" t="s">
        <v>4</v>
      </c>
    </row>
    <row r="28" spans="1:9" ht="63" customHeight="1" hidden="1">
      <c r="A28" s="4"/>
      <c r="B28" s="20" t="s">
        <v>48</v>
      </c>
      <c r="C28" s="21" t="s">
        <v>4</v>
      </c>
      <c r="D28" s="22">
        <f>75827.60627+1341.001</f>
        <v>77168.60727000001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</row>
    <row r="29" spans="1:9" ht="161.25" customHeight="1" hidden="1">
      <c r="A29" s="4"/>
      <c r="B29" s="20" t="s">
        <v>49</v>
      </c>
      <c r="C29" s="21" t="s">
        <v>4</v>
      </c>
      <c r="D29" s="22">
        <v>0</v>
      </c>
      <c r="E29" s="21" t="s">
        <v>4</v>
      </c>
      <c r="F29" s="21" t="s">
        <v>4</v>
      </c>
      <c r="G29" s="21" t="s">
        <v>4</v>
      </c>
      <c r="H29" s="21" t="s">
        <v>4</v>
      </c>
      <c r="I29" s="21" t="s">
        <v>4</v>
      </c>
    </row>
    <row r="30" spans="1:9" ht="63.75" hidden="1">
      <c r="A30" s="4"/>
      <c r="B30" s="19" t="s">
        <v>50</v>
      </c>
      <c r="C30" s="21" t="s">
        <v>4</v>
      </c>
      <c r="D30" s="23">
        <f>D26-D28</f>
        <v>3342.9714175679983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</row>
    <row r="31" spans="1:9" ht="12.75" hidden="1">
      <c r="A31" s="24"/>
      <c r="B31" s="3"/>
      <c r="C31" s="3"/>
      <c r="D31" s="3"/>
      <c r="E31" s="3"/>
      <c r="F31" s="3"/>
      <c r="G31" s="3"/>
      <c r="H31" s="3"/>
      <c r="I31" s="3"/>
    </row>
    <row r="32" spans="1:9" ht="12.75" hidden="1">
      <c r="A32" s="24"/>
      <c r="B32" s="3" t="s">
        <v>36</v>
      </c>
      <c r="C32" s="3"/>
      <c r="D32" s="25"/>
      <c r="E32" s="26"/>
      <c r="F32" s="26"/>
      <c r="G32" s="26"/>
      <c r="H32" s="3"/>
      <c r="I32" s="26"/>
    </row>
    <row r="33" spans="1:9" ht="12.75" hidden="1">
      <c r="A33" s="24"/>
      <c r="B33" s="3"/>
      <c r="C33" s="3"/>
      <c r="D33" s="3"/>
      <c r="E33" s="3"/>
      <c r="F33" s="3"/>
      <c r="G33" s="3"/>
      <c r="H33" s="3"/>
      <c r="I33" s="3"/>
    </row>
    <row r="34" spans="1:9" ht="12.75" hidden="1">
      <c r="A34" s="24"/>
      <c r="B34" s="3"/>
      <c r="C34" s="3"/>
      <c r="D34" s="3"/>
      <c r="E34" s="3"/>
      <c r="F34" s="3"/>
      <c r="G34" s="3"/>
      <c r="H34" s="3"/>
      <c r="I34" s="3"/>
    </row>
    <row r="35" spans="1:9" ht="12.75" hidden="1">
      <c r="A35" s="24"/>
      <c r="B35" s="3"/>
      <c r="C35" s="3"/>
      <c r="D35" s="3"/>
      <c r="E35" s="3"/>
      <c r="F35" s="3"/>
      <c r="G35" s="3"/>
      <c r="H35" s="3"/>
      <c r="I35" s="3"/>
    </row>
    <row r="36" spans="3:10" ht="12.75">
      <c r="C36" s="1">
        <v>89303</v>
      </c>
      <c r="D36" s="1">
        <v>85548</v>
      </c>
      <c r="E36" s="1">
        <v>127.75</v>
      </c>
      <c r="F36" s="1">
        <v>84.5</v>
      </c>
      <c r="G36" s="1">
        <v>59507</v>
      </c>
      <c r="H36" s="1">
        <f>601+43605</f>
        <v>44206</v>
      </c>
      <c r="I36" s="1">
        <f>12385+2916</f>
        <v>15301</v>
      </c>
      <c r="J36" s="1">
        <f>H36+I36-G36</f>
        <v>0</v>
      </c>
    </row>
    <row r="37" spans="3:9" ht="12.75">
      <c r="C37" s="14">
        <f>C36-C22</f>
        <v>0</v>
      </c>
      <c r="D37" s="14">
        <f aca="true" t="shared" si="4" ref="D37:I37">D36-D22</f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14">
        <f t="shared" si="4"/>
        <v>0</v>
      </c>
    </row>
    <row r="38" spans="3:9" ht="12.75">
      <c r="C38" s="15"/>
      <c r="D38" s="15"/>
      <c r="G38" s="15"/>
      <c r="H38" s="15"/>
      <c r="I38" s="15"/>
    </row>
  </sheetData>
  <sheetProtection/>
  <mergeCells count="11">
    <mergeCell ref="B26:B27"/>
    <mergeCell ref="A5:A7"/>
    <mergeCell ref="G3:H3"/>
    <mergeCell ref="A2:I2"/>
    <mergeCell ref="B5:B7"/>
    <mergeCell ref="C5:C7"/>
    <mergeCell ref="D5:D7"/>
    <mergeCell ref="E5:F5"/>
    <mergeCell ref="E6:E7"/>
    <mergeCell ref="F6:F7"/>
    <mergeCell ref="G6:G7"/>
  </mergeCells>
  <printOptions/>
  <pageMargins left="0.25" right="0.25" top="0.75" bottom="0.75" header="0.3" footer="0.3"/>
  <pageSetup fitToHeight="7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2022-10-19T10:23:53Z</cp:lastPrinted>
  <dcterms:created xsi:type="dcterms:W3CDTF">1996-10-08T23:32:33Z</dcterms:created>
  <dcterms:modified xsi:type="dcterms:W3CDTF">2023-01-31T10:41:18Z</dcterms:modified>
  <cp:category/>
  <cp:version/>
  <cp:contentType/>
  <cp:contentStatus/>
</cp:coreProperties>
</file>