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<sst xmlns="http://schemas.openxmlformats.org/spreadsheetml/2006/main" count="164" uniqueCount="51">
  <si>
    <t>Наименование</t>
  </si>
  <si>
    <t>предприятий</t>
  </si>
  <si>
    <t>пшеница</t>
  </si>
  <si>
    <t>овес</t>
  </si>
  <si>
    <t>СПК Россия</t>
  </si>
  <si>
    <t>СПК Урал</t>
  </si>
  <si>
    <t>СПК им.Кирова</t>
  </si>
  <si>
    <t>ООО Парма</t>
  </si>
  <si>
    <t>СПК Кувинский</t>
  </si>
  <si>
    <t>Итого по району</t>
  </si>
  <si>
    <t>Яровой сев</t>
  </si>
  <si>
    <t>Весновспашка</t>
  </si>
  <si>
    <t>план</t>
  </si>
  <si>
    <t>факт</t>
  </si>
  <si>
    <t>%</t>
  </si>
  <si>
    <t>Закрытие влаги</t>
  </si>
  <si>
    <t>Культивация</t>
  </si>
  <si>
    <t>КФХ Зубов В.Н.</t>
  </si>
  <si>
    <t>КФХ Зубова Н.А.</t>
  </si>
  <si>
    <t>КФХ Гусельникова А.И.</t>
  </si>
  <si>
    <t>ячмень</t>
  </si>
  <si>
    <t>зернобобовые</t>
  </si>
  <si>
    <t>однолетние</t>
  </si>
  <si>
    <t>мн.трав</t>
  </si>
  <si>
    <t>(га)</t>
  </si>
  <si>
    <t>посев по культурам (га)</t>
  </si>
  <si>
    <t>КФХ Нечаева Л.А.</t>
  </si>
  <si>
    <t>всего</t>
  </si>
  <si>
    <t>втч зерн</t>
  </si>
  <si>
    <t>прикатыв</t>
  </si>
  <si>
    <t>посевов</t>
  </si>
  <si>
    <t>протрав</t>
  </si>
  <si>
    <t>семян</t>
  </si>
  <si>
    <t>(т)</t>
  </si>
  <si>
    <t>2015 год</t>
  </si>
  <si>
    <t>подкормка</t>
  </si>
  <si>
    <t>подсев мн.трав</t>
  </si>
  <si>
    <t>беспокровный посев всего</t>
  </si>
  <si>
    <t xml:space="preserve">в т ч </t>
  </si>
  <si>
    <t>бобовые</t>
  </si>
  <si>
    <t>злаковые</t>
  </si>
  <si>
    <t>боб/злак</t>
  </si>
  <si>
    <t>Боронование</t>
  </si>
  <si>
    <t>оз.ржи</t>
  </si>
  <si>
    <t>внесено мин.уд.</t>
  </si>
  <si>
    <t>гибель оз.ржи</t>
  </si>
  <si>
    <t>Обеспеченность ГСМ</t>
  </si>
  <si>
    <t>пересеяно оз.ржи</t>
  </si>
  <si>
    <t>Подготовлено почвы</t>
  </si>
  <si>
    <t xml:space="preserve">           Сводка весенне-полевых  работ на 12.05. 2016 год Кудымкарский район</t>
  </si>
  <si>
    <t>Сводка весенне-полевых работ на 12.05.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</si>
</sst>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2"/>
  <sheetViews>
    <sheetView tabSelected="1" zoomScalePageLayoutView="0" workbookViewId="0" topLeftCell="A1">
      <selection activeCell="A57" sqref="A57:IV62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7.00390625" style="0" customWidth="1"/>
    <col min="4" max="4" width="7.375" style="0" customWidth="1"/>
    <col min="5" max="5" width="6.125" style="0" customWidth="1"/>
    <col min="6" max="6" width="7.375" style="0" customWidth="1"/>
    <col min="7" max="7" width="8.75390625" style="0" customWidth="1"/>
    <col min="8" max="8" width="8.875" style="0" customWidth="1"/>
    <col min="9" max="9" width="7.75390625" style="0" customWidth="1"/>
    <col min="10" max="10" width="8.00390625" style="0" customWidth="1"/>
    <col min="11" max="11" width="8.125" style="0" customWidth="1"/>
    <col min="12" max="12" width="9.125" style="0" customWidth="1"/>
    <col min="13" max="13" width="8.625" style="0" customWidth="1"/>
    <col min="14" max="14" width="7.875" style="0" customWidth="1"/>
    <col min="15" max="15" width="7.125" style="0" customWidth="1"/>
    <col min="16" max="16" width="7.875" style="0" customWidth="1"/>
  </cols>
  <sheetData>
    <row r="2" spans="1:15" ht="12.75">
      <c r="A2" s="19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9" ht="12.75">
      <c r="A3" s="5" t="s">
        <v>0</v>
      </c>
      <c r="B3" s="22" t="s">
        <v>11</v>
      </c>
      <c r="C3" s="22"/>
      <c r="D3" s="22"/>
      <c r="E3" s="22" t="s">
        <v>15</v>
      </c>
      <c r="F3" s="22"/>
      <c r="G3" s="22"/>
      <c r="H3" s="22" t="s">
        <v>16</v>
      </c>
      <c r="I3" s="22"/>
      <c r="J3" s="22"/>
      <c r="K3" s="16" t="s">
        <v>29</v>
      </c>
      <c r="L3" s="15" t="s">
        <v>31</v>
      </c>
      <c r="M3" s="25" t="s">
        <v>10</v>
      </c>
      <c r="N3" s="26"/>
      <c r="O3" s="27"/>
      <c r="P3" s="1"/>
      <c r="Q3" s="1"/>
      <c r="R3" s="1"/>
      <c r="S3" s="1"/>
    </row>
    <row r="4" spans="1:19" ht="12.75">
      <c r="A4" s="5" t="s">
        <v>1</v>
      </c>
      <c r="B4" s="5" t="s">
        <v>12</v>
      </c>
      <c r="C4" s="5" t="s">
        <v>13</v>
      </c>
      <c r="D4" s="5" t="s">
        <v>14</v>
      </c>
      <c r="E4" s="5" t="s">
        <v>12</v>
      </c>
      <c r="F4" s="5" t="s">
        <v>13</v>
      </c>
      <c r="G4" s="5" t="s">
        <v>14</v>
      </c>
      <c r="H4" s="5" t="s">
        <v>12</v>
      </c>
      <c r="I4" s="5" t="s">
        <v>13</v>
      </c>
      <c r="J4" s="5" t="s">
        <v>14</v>
      </c>
      <c r="K4" s="16" t="s">
        <v>30</v>
      </c>
      <c r="L4" s="15" t="s">
        <v>32</v>
      </c>
      <c r="M4" s="5" t="s">
        <v>12</v>
      </c>
      <c r="N4" s="5" t="s">
        <v>13</v>
      </c>
      <c r="O4" s="5" t="s">
        <v>14</v>
      </c>
      <c r="P4" s="1"/>
      <c r="Q4" s="1"/>
      <c r="R4" s="1"/>
      <c r="S4" s="1"/>
    </row>
    <row r="5" spans="1:15" ht="12.75">
      <c r="A5" s="3"/>
      <c r="B5" s="5" t="s">
        <v>24</v>
      </c>
      <c r="C5" s="5" t="s">
        <v>24</v>
      </c>
      <c r="D5" s="5"/>
      <c r="E5" s="5" t="s">
        <v>24</v>
      </c>
      <c r="F5" s="5" t="s">
        <v>24</v>
      </c>
      <c r="G5" s="5"/>
      <c r="H5" s="5" t="s">
        <v>24</v>
      </c>
      <c r="I5" s="5" t="s">
        <v>24</v>
      </c>
      <c r="J5" s="5"/>
      <c r="K5" s="5" t="s">
        <v>24</v>
      </c>
      <c r="L5" s="5" t="s">
        <v>33</v>
      </c>
      <c r="M5" s="5" t="s">
        <v>24</v>
      </c>
      <c r="N5" s="5" t="s">
        <v>24</v>
      </c>
      <c r="O5" s="5"/>
    </row>
    <row r="6" spans="1:15" ht="12.75">
      <c r="A6" s="3" t="s">
        <v>4</v>
      </c>
      <c r="B6" s="4">
        <v>302</v>
      </c>
      <c r="C6" s="7">
        <v>642</v>
      </c>
      <c r="D6" s="8">
        <f>C6/B6*100</f>
        <v>212.58278145695363</v>
      </c>
      <c r="E6" s="4">
        <v>2116</v>
      </c>
      <c r="F6" s="7">
        <v>2116</v>
      </c>
      <c r="G6" s="8">
        <f>F6/E6*100</f>
        <v>100</v>
      </c>
      <c r="H6" s="4">
        <v>4232</v>
      </c>
      <c r="I6" s="7">
        <v>4100</v>
      </c>
      <c r="J6" s="8">
        <f>I6/H6*100</f>
        <v>96.88090737240076</v>
      </c>
      <c r="K6" s="7">
        <v>2200</v>
      </c>
      <c r="L6" s="14">
        <v>750</v>
      </c>
      <c r="M6" s="6">
        <v>2720</v>
      </c>
      <c r="N6" s="7">
        <f>C23+F23+I23+L23+O23+F45</f>
        <v>2758</v>
      </c>
      <c r="O6" s="8">
        <f>N6/M6*100</f>
        <v>101.3970588235294</v>
      </c>
    </row>
    <row r="7" spans="1:15" ht="12.75">
      <c r="A7" s="3" t="s">
        <v>17</v>
      </c>
      <c r="B7" s="4">
        <v>50</v>
      </c>
      <c r="C7" s="7">
        <v>50</v>
      </c>
      <c r="D7" s="8">
        <f aca="true" t="shared" si="0" ref="D7:D14">C7/B7*100</f>
        <v>100</v>
      </c>
      <c r="E7" s="4">
        <v>60</v>
      </c>
      <c r="F7" s="7">
        <v>60</v>
      </c>
      <c r="G7" s="8">
        <f aca="true" t="shared" si="1" ref="G7:G14">F7/E7*100</f>
        <v>100</v>
      </c>
      <c r="H7" s="4">
        <v>60</v>
      </c>
      <c r="I7" s="7">
        <v>60</v>
      </c>
      <c r="J7" s="8">
        <f aca="true" t="shared" si="2" ref="J7:J15">I7/H7*100</f>
        <v>100</v>
      </c>
      <c r="K7" s="7"/>
      <c r="L7" s="14"/>
      <c r="M7" s="6">
        <v>50</v>
      </c>
      <c r="N7" s="7">
        <f aca="true" t="shared" si="3" ref="N7:N15">C24+F24+I24+L24+O24+F46</f>
        <v>110</v>
      </c>
      <c r="O7" s="8">
        <f aca="true" t="shared" si="4" ref="O7:O15">N7/M7*100</f>
        <v>220.00000000000003</v>
      </c>
    </row>
    <row r="8" spans="1:15" ht="12.75">
      <c r="A8" s="3" t="s">
        <v>5</v>
      </c>
      <c r="B8" s="4">
        <v>123</v>
      </c>
      <c r="C8" s="7">
        <v>125</v>
      </c>
      <c r="D8" s="8">
        <f t="shared" si="0"/>
        <v>101.62601626016261</v>
      </c>
      <c r="E8" s="4">
        <v>905</v>
      </c>
      <c r="F8" s="7">
        <v>905</v>
      </c>
      <c r="G8" s="8">
        <f t="shared" si="1"/>
        <v>100</v>
      </c>
      <c r="H8" s="4">
        <v>1500</v>
      </c>
      <c r="I8" s="7">
        <v>1470</v>
      </c>
      <c r="J8" s="8">
        <f t="shared" si="2"/>
        <v>98</v>
      </c>
      <c r="K8" s="7"/>
      <c r="L8" s="14"/>
      <c r="M8" s="6">
        <v>1288</v>
      </c>
      <c r="N8" s="7">
        <f t="shared" si="3"/>
        <v>1160</v>
      </c>
      <c r="O8" s="8">
        <f t="shared" si="4"/>
        <v>90.06211180124224</v>
      </c>
    </row>
    <row r="9" spans="1:15" ht="12.75">
      <c r="A9" s="3" t="s">
        <v>19</v>
      </c>
      <c r="B9" s="4">
        <v>25</v>
      </c>
      <c r="C9" s="7"/>
      <c r="D9" s="8">
        <f t="shared" si="0"/>
        <v>0</v>
      </c>
      <c r="E9" s="4">
        <v>56</v>
      </c>
      <c r="F9" s="7">
        <v>56</v>
      </c>
      <c r="G9" s="8">
        <f t="shared" si="1"/>
        <v>100</v>
      </c>
      <c r="H9" s="4">
        <v>56</v>
      </c>
      <c r="I9" s="7">
        <v>70</v>
      </c>
      <c r="J9" s="8">
        <f t="shared" si="2"/>
        <v>125</v>
      </c>
      <c r="K9" s="7"/>
      <c r="L9" s="14"/>
      <c r="M9" s="6">
        <v>81</v>
      </c>
      <c r="N9" s="7">
        <f t="shared" si="3"/>
        <v>50</v>
      </c>
      <c r="O9" s="8">
        <f t="shared" si="4"/>
        <v>61.72839506172839</v>
      </c>
    </row>
    <row r="10" spans="1:15" ht="12.75">
      <c r="A10" s="3" t="s">
        <v>6</v>
      </c>
      <c r="B10" s="4">
        <v>1450</v>
      </c>
      <c r="C10" s="7">
        <v>470</v>
      </c>
      <c r="D10" s="8">
        <f t="shared" si="0"/>
        <v>32.41379310344827</v>
      </c>
      <c r="E10" s="4">
        <v>1050</v>
      </c>
      <c r="F10" s="7">
        <v>1050</v>
      </c>
      <c r="G10" s="8">
        <f t="shared" si="1"/>
        <v>100</v>
      </c>
      <c r="H10" s="4">
        <v>3200</v>
      </c>
      <c r="I10" s="7">
        <v>1660</v>
      </c>
      <c r="J10" s="8">
        <f t="shared" si="2"/>
        <v>51.87500000000001</v>
      </c>
      <c r="K10" s="7">
        <v>196</v>
      </c>
      <c r="L10" s="14">
        <v>600</v>
      </c>
      <c r="M10" s="6">
        <v>3522</v>
      </c>
      <c r="N10" s="7">
        <f t="shared" si="3"/>
        <v>1907</v>
      </c>
      <c r="O10" s="8">
        <f t="shared" si="4"/>
        <v>54.145371947756956</v>
      </c>
    </row>
    <row r="11" spans="1:15" ht="12.75">
      <c r="A11" s="3" t="s">
        <v>7</v>
      </c>
      <c r="B11" s="4">
        <v>30</v>
      </c>
      <c r="C11" s="7"/>
      <c r="D11" s="8">
        <f t="shared" si="0"/>
        <v>0</v>
      </c>
      <c r="E11" s="4">
        <v>0</v>
      </c>
      <c r="F11" s="7">
        <v>0</v>
      </c>
      <c r="G11" s="8" t="e">
        <f t="shared" si="1"/>
        <v>#DIV/0!</v>
      </c>
      <c r="H11" s="4">
        <v>0</v>
      </c>
      <c r="I11" s="7"/>
      <c r="J11" s="8" t="e">
        <f t="shared" si="2"/>
        <v>#DIV/0!</v>
      </c>
      <c r="K11" s="7"/>
      <c r="L11" s="14"/>
      <c r="M11" s="6">
        <v>30</v>
      </c>
      <c r="N11" s="7">
        <f t="shared" si="3"/>
        <v>0</v>
      </c>
      <c r="O11" s="8">
        <f t="shared" si="4"/>
        <v>0</v>
      </c>
    </row>
    <row r="12" spans="1:15" ht="12.75">
      <c r="A12" s="3" t="s">
        <v>8</v>
      </c>
      <c r="B12" s="4">
        <v>60</v>
      </c>
      <c r="C12" s="7"/>
      <c r="D12" s="8">
        <f t="shared" si="0"/>
        <v>0</v>
      </c>
      <c r="E12" s="4">
        <v>40</v>
      </c>
      <c r="F12" s="7">
        <v>40</v>
      </c>
      <c r="G12" s="8">
        <f t="shared" si="1"/>
        <v>100</v>
      </c>
      <c r="H12" s="4">
        <v>40</v>
      </c>
      <c r="I12" s="7">
        <v>40</v>
      </c>
      <c r="J12" s="8"/>
      <c r="K12" s="7"/>
      <c r="L12" s="14"/>
      <c r="M12" s="6">
        <v>100</v>
      </c>
      <c r="N12" s="7">
        <f t="shared" si="3"/>
        <v>4</v>
      </c>
      <c r="O12" s="8">
        <f t="shared" si="4"/>
        <v>4</v>
      </c>
    </row>
    <row r="13" spans="1:15" ht="12.75">
      <c r="A13" s="3" t="s">
        <v>18</v>
      </c>
      <c r="B13" s="4">
        <v>0</v>
      </c>
      <c r="C13" s="7">
        <v>2</v>
      </c>
      <c r="D13" s="8" t="e">
        <f t="shared" si="0"/>
        <v>#DIV/0!</v>
      </c>
      <c r="E13" s="4">
        <v>70</v>
      </c>
      <c r="F13" s="7">
        <v>70</v>
      </c>
      <c r="G13" s="8">
        <f t="shared" si="1"/>
        <v>100</v>
      </c>
      <c r="H13" s="4">
        <v>70</v>
      </c>
      <c r="I13" s="7">
        <v>70</v>
      </c>
      <c r="J13" s="8">
        <f t="shared" si="2"/>
        <v>100</v>
      </c>
      <c r="K13" s="7"/>
      <c r="L13" s="14"/>
      <c r="M13" s="6">
        <v>70</v>
      </c>
      <c r="N13" s="7">
        <f t="shared" si="3"/>
        <v>72</v>
      </c>
      <c r="O13" s="8">
        <f t="shared" si="4"/>
        <v>102.85714285714285</v>
      </c>
    </row>
    <row r="14" spans="1:15" ht="12.75">
      <c r="A14" s="3" t="s">
        <v>26</v>
      </c>
      <c r="B14" s="4">
        <v>2</v>
      </c>
      <c r="C14" s="7"/>
      <c r="D14" s="8">
        <f t="shared" si="0"/>
        <v>0</v>
      </c>
      <c r="E14" s="7">
        <v>9</v>
      </c>
      <c r="F14" s="7">
        <v>9</v>
      </c>
      <c r="G14" s="8">
        <f t="shared" si="1"/>
        <v>100</v>
      </c>
      <c r="H14" s="7">
        <v>18</v>
      </c>
      <c r="I14" s="7"/>
      <c r="J14" s="8">
        <f t="shared" si="2"/>
        <v>0</v>
      </c>
      <c r="K14" s="7"/>
      <c r="L14" s="14"/>
      <c r="M14" s="8">
        <v>9</v>
      </c>
      <c r="N14" s="7">
        <f t="shared" si="3"/>
        <v>0</v>
      </c>
      <c r="O14" s="8">
        <f t="shared" si="4"/>
        <v>0</v>
      </c>
    </row>
    <row r="15" spans="1:15" s="2" customFormat="1" ht="12.75">
      <c r="A15" s="4" t="s">
        <v>9</v>
      </c>
      <c r="B15" s="4">
        <v>2082</v>
      </c>
      <c r="C15" s="4">
        <f>SUM(C6:C14)</f>
        <v>1289</v>
      </c>
      <c r="D15" s="8">
        <f>C15/B15*100</f>
        <v>61.91162343900096</v>
      </c>
      <c r="E15" s="4">
        <f>SUM(E6:E14)</f>
        <v>4306</v>
      </c>
      <c r="F15" s="4">
        <f>SUM(F6:F14)</f>
        <v>4306</v>
      </c>
      <c r="G15" s="8">
        <v>100</v>
      </c>
      <c r="H15" s="4">
        <v>9176</v>
      </c>
      <c r="I15" s="4">
        <f>SUM(I6:I14)</f>
        <v>7470</v>
      </c>
      <c r="J15" s="8">
        <f t="shared" si="2"/>
        <v>81.40802092414997</v>
      </c>
      <c r="K15" s="4">
        <f>SUM(K6:K14)</f>
        <v>2396</v>
      </c>
      <c r="L15" s="5">
        <f>SUM(L6:L14)</f>
        <v>1350</v>
      </c>
      <c r="M15" s="6">
        <f>SUM(M6:M14)</f>
        <v>7870</v>
      </c>
      <c r="N15" s="7">
        <f t="shared" si="3"/>
        <v>6061</v>
      </c>
      <c r="O15" s="8">
        <f t="shared" si="4"/>
        <v>77.01397712833545</v>
      </c>
    </row>
    <row r="16" spans="1:16" ht="12.75">
      <c r="A16" s="13" t="s">
        <v>34</v>
      </c>
      <c r="B16" s="7">
        <v>1716</v>
      </c>
      <c r="C16" s="7">
        <v>343</v>
      </c>
      <c r="D16" s="8">
        <v>11</v>
      </c>
      <c r="E16" s="7">
        <v>5767</v>
      </c>
      <c r="F16" s="7">
        <v>5547</v>
      </c>
      <c r="G16" s="8">
        <v>96</v>
      </c>
      <c r="H16" s="7">
        <v>10675</v>
      </c>
      <c r="I16" s="7">
        <v>8199</v>
      </c>
      <c r="J16" s="8">
        <v>71</v>
      </c>
      <c r="K16" s="7">
        <v>2061</v>
      </c>
      <c r="L16" s="8">
        <v>1400</v>
      </c>
      <c r="M16" s="8">
        <v>7743</v>
      </c>
      <c r="N16" s="7">
        <v>4603</v>
      </c>
      <c r="O16" s="6">
        <v>56</v>
      </c>
      <c r="P16" s="2"/>
    </row>
    <row r="17" spans="1:16" ht="12.75">
      <c r="A17" s="9"/>
      <c r="B17" s="9"/>
      <c r="C17" s="9"/>
      <c r="D17" s="11"/>
      <c r="E17" s="9"/>
      <c r="F17" s="9"/>
      <c r="G17" s="11"/>
      <c r="H17" s="9"/>
      <c r="I17" s="9"/>
      <c r="J17" s="11"/>
      <c r="K17" s="9"/>
      <c r="L17" s="11"/>
      <c r="M17" s="11"/>
      <c r="N17" s="9"/>
      <c r="O17" s="11"/>
      <c r="P17" s="2"/>
    </row>
    <row r="18" spans="1:16" ht="12.75">
      <c r="A18" s="9"/>
      <c r="B18" s="9"/>
      <c r="C18" s="9"/>
      <c r="D18" s="11"/>
      <c r="E18" s="9"/>
      <c r="F18" s="9"/>
      <c r="G18" s="11"/>
      <c r="H18" s="9"/>
      <c r="I18" s="9"/>
      <c r="J18" s="11"/>
      <c r="K18" s="9"/>
      <c r="L18" s="11"/>
      <c r="M18" s="11"/>
      <c r="N18" s="9"/>
      <c r="O18" s="11"/>
      <c r="P18" s="2"/>
    </row>
    <row r="19" spans="1:16" ht="12.75">
      <c r="A19" s="19" t="s">
        <v>49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"/>
    </row>
    <row r="20" spans="1:15" ht="12.75">
      <c r="A20" s="5" t="s">
        <v>0</v>
      </c>
      <c r="B20" s="22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.75">
      <c r="A21" s="5" t="s">
        <v>1</v>
      </c>
      <c r="B21" s="22" t="s">
        <v>2</v>
      </c>
      <c r="C21" s="23"/>
      <c r="D21" s="23"/>
      <c r="E21" s="22" t="s">
        <v>20</v>
      </c>
      <c r="F21" s="23"/>
      <c r="G21" s="23"/>
      <c r="H21" s="22" t="s">
        <v>3</v>
      </c>
      <c r="I21" s="22"/>
      <c r="J21" s="22"/>
      <c r="K21" s="22" t="s">
        <v>21</v>
      </c>
      <c r="L21" s="23"/>
      <c r="M21" s="23"/>
      <c r="N21" s="22" t="s">
        <v>22</v>
      </c>
      <c r="O21" s="22"/>
    </row>
    <row r="22" spans="1:15" ht="12.75">
      <c r="A22" s="3"/>
      <c r="B22" s="5" t="s">
        <v>12</v>
      </c>
      <c r="C22" s="5" t="s">
        <v>13</v>
      </c>
      <c r="D22" s="5" t="s">
        <v>14</v>
      </c>
      <c r="E22" s="5" t="s">
        <v>12</v>
      </c>
      <c r="F22" s="5" t="s">
        <v>13</v>
      </c>
      <c r="G22" s="5" t="s">
        <v>14</v>
      </c>
      <c r="H22" s="5" t="s">
        <v>12</v>
      </c>
      <c r="I22" s="5" t="s">
        <v>13</v>
      </c>
      <c r="J22" s="5" t="s">
        <v>14</v>
      </c>
      <c r="K22" s="5" t="s">
        <v>12</v>
      </c>
      <c r="L22" s="5" t="s">
        <v>13</v>
      </c>
      <c r="M22" s="5" t="s">
        <v>14</v>
      </c>
      <c r="N22" s="5" t="s">
        <v>12</v>
      </c>
      <c r="O22" s="5" t="s">
        <v>13</v>
      </c>
    </row>
    <row r="23" spans="1:15" ht="12.75">
      <c r="A23" s="3" t="s">
        <v>4</v>
      </c>
      <c r="B23" s="4">
        <v>972</v>
      </c>
      <c r="C23" s="7">
        <v>930</v>
      </c>
      <c r="D23" s="12">
        <f>C23/B23*100</f>
        <v>95.67901234567901</v>
      </c>
      <c r="E23" s="4">
        <v>730</v>
      </c>
      <c r="F23" s="7">
        <v>790</v>
      </c>
      <c r="G23" s="12">
        <f>F23/E23*100</f>
        <v>108.21917808219179</v>
      </c>
      <c r="H23" s="4">
        <v>740</v>
      </c>
      <c r="I23" s="7">
        <v>760</v>
      </c>
      <c r="J23" s="12">
        <f>I23/H23*100</f>
        <v>102.7027027027027</v>
      </c>
      <c r="K23" s="4">
        <v>18</v>
      </c>
      <c r="L23" s="7">
        <v>18</v>
      </c>
      <c r="M23" s="12">
        <f>L23/K23*100</f>
        <v>100</v>
      </c>
      <c r="N23" s="4">
        <v>75</v>
      </c>
      <c r="O23" s="7">
        <v>75</v>
      </c>
    </row>
    <row r="24" spans="1:15" ht="12.75">
      <c r="A24" s="3" t="s">
        <v>17</v>
      </c>
      <c r="B24" s="4">
        <v>12</v>
      </c>
      <c r="C24" s="7">
        <v>25</v>
      </c>
      <c r="D24" s="12">
        <f aca="true" t="shared" si="5" ref="D24:D32">C24/B24*100</f>
        <v>208.33333333333334</v>
      </c>
      <c r="E24" s="4">
        <v>0</v>
      </c>
      <c r="F24" s="7">
        <v>20</v>
      </c>
      <c r="G24" s="12" t="e">
        <f aca="true" t="shared" si="6" ref="G24:G32">F24/E24*100</f>
        <v>#DIV/0!</v>
      </c>
      <c r="H24" s="4">
        <v>38</v>
      </c>
      <c r="I24" s="7">
        <v>25</v>
      </c>
      <c r="J24" s="12">
        <f aca="true" t="shared" si="7" ref="J24:J32">I24/H24*100</f>
        <v>65.78947368421053</v>
      </c>
      <c r="K24" s="4"/>
      <c r="L24" s="7"/>
      <c r="M24" s="12" t="e">
        <f aca="true" t="shared" si="8" ref="M24:M32">L24/K24*100</f>
        <v>#DIV/0!</v>
      </c>
      <c r="N24" s="4"/>
      <c r="O24" s="7"/>
    </row>
    <row r="25" spans="1:15" ht="12.75">
      <c r="A25" s="3" t="s">
        <v>5</v>
      </c>
      <c r="B25" s="4">
        <v>312</v>
      </c>
      <c r="C25" s="7">
        <v>308</v>
      </c>
      <c r="D25" s="12">
        <f t="shared" si="5"/>
        <v>98.71794871794873</v>
      </c>
      <c r="E25" s="4">
        <v>382</v>
      </c>
      <c r="F25" s="7">
        <v>233</v>
      </c>
      <c r="G25" s="12">
        <f t="shared" si="6"/>
        <v>60.994764397905755</v>
      </c>
      <c r="H25" s="4">
        <v>334</v>
      </c>
      <c r="I25" s="7">
        <v>359</v>
      </c>
      <c r="J25" s="12">
        <f t="shared" si="7"/>
        <v>107.48502994011977</v>
      </c>
      <c r="K25" s="4"/>
      <c r="L25" s="7"/>
      <c r="M25" s="12" t="e">
        <f t="shared" si="8"/>
        <v>#DIV/0!</v>
      </c>
      <c r="N25" s="4">
        <v>180</v>
      </c>
      <c r="O25" s="7">
        <v>180</v>
      </c>
    </row>
    <row r="26" spans="1:15" ht="12.75">
      <c r="A26" s="3" t="s">
        <v>19</v>
      </c>
      <c r="B26" s="4">
        <v>30</v>
      </c>
      <c r="C26" s="7">
        <v>50</v>
      </c>
      <c r="D26" s="12">
        <f t="shared" si="5"/>
        <v>166.66666666666669</v>
      </c>
      <c r="E26" s="4">
        <v>31</v>
      </c>
      <c r="F26" s="7"/>
      <c r="G26" s="12">
        <f t="shared" si="6"/>
        <v>0</v>
      </c>
      <c r="H26" s="4">
        <v>20</v>
      </c>
      <c r="I26" s="7"/>
      <c r="J26" s="12">
        <f t="shared" si="7"/>
        <v>0</v>
      </c>
      <c r="K26" s="4"/>
      <c r="L26" s="7"/>
      <c r="M26" s="12" t="e">
        <f t="shared" si="8"/>
        <v>#DIV/0!</v>
      </c>
      <c r="N26" s="4"/>
      <c r="O26" s="7"/>
    </row>
    <row r="27" spans="1:15" ht="12.75">
      <c r="A27" s="3" t="s">
        <v>6</v>
      </c>
      <c r="B27" s="4">
        <v>1441</v>
      </c>
      <c r="C27" s="7">
        <v>983</v>
      </c>
      <c r="D27" s="12">
        <f t="shared" si="5"/>
        <v>68.21651630811935</v>
      </c>
      <c r="E27" s="4">
        <v>250</v>
      </c>
      <c r="F27" s="7">
        <v>131</v>
      </c>
      <c r="G27" s="12">
        <f t="shared" si="6"/>
        <v>52.400000000000006</v>
      </c>
      <c r="H27" s="4">
        <v>1458</v>
      </c>
      <c r="I27" s="7">
        <v>520</v>
      </c>
      <c r="J27" s="12">
        <f t="shared" si="7"/>
        <v>35.66529492455419</v>
      </c>
      <c r="K27" s="4"/>
      <c r="L27" s="7"/>
      <c r="M27" s="12" t="e">
        <f t="shared" si="8"/>
        <v>#DIV/0!</v>
      </c>
      <c r="N27" s="4">
        <v>373</v>
      </c>
      <c r="O27" s="7">
        <v>273</v>
      </c>
    </row>
    <row r="28" spans="1:15" ht="12.75">
      <c r="A28" s="3" t="s">
        <v>7</v>
      </c>
      <c r="B28" s="4">
        <v>0</v>
      </c>
      <c r="C28" s="7"/>
      <c r="D28" s="12" t="e">
        <f t="shared" si="5"/>
        <v>#DIV/0!</v>
      </c>
      <c r="E28" s="4"/>
      <c r="F28" s="7"/>
      <c r="G28" s="12" t="e">
        <f t="shared" si="6"/>
        <v>#DIV/0!</v>
      </c>
      <c r="H28" s="4">
        <v>30</v>
      </c>
      <c r="I28" s="7"/>
      <c r="J28" s="12">
        <f t="shared" si="7"/>
        <v>0</v>
      </c>
      <c r="K28" s="4"/>
      <c r="L28" s="7"/>
      <c r="M28" s="12" t="e">
        <f t="shared" si="8"/>
        <v>#DIV/0!</v>
      </c>
      <c r="N28" s="4"/>
      <c r="O28" s="7"/>
    </row>
    <row r="29" spans="1:15" ht="12.75">
      <c r="A29" s="3" t="s">
        <v>8</v>
      </c>
      <c r="B29" s="4">
        <v>0</v>
      </c>
      <c r="C29" s="7"/>
      <c r="D29" s="12" t="e">
        <f t="shared" si="5"/>
        <v>#DIV/0!</v>
      </c>
      <c r="E29" s="4"/>
      <c r="F29" s="7">
        <v>4</v>
      </c>
      <c r="G29" s="12" t="e">
        <f t="shared" si="6"/>
        <v>#DIV/0!</v>
      </c>
      <c r="H29" s="4">
        <v>100</v>
      </c>
      <c r="I29" s="7"/>
      <c r="J29" s="12">
        <f t="shared" si="7"/>
        <v>0</v>
      </c>
      <c r="K29" s="4"/>
      <c r="L29" s="7"/>
      <c r="M29" s="12" t="e">
        <f t="shared" si="8"/>
        <v>#DIV/0!</v>
      </c>
      <c r="N29" s="4"/>
      <c r="O29" s="7"/>
    </row>
    <row r="30" spans="1:15" ht="12.75">
      <c r="A30" s="3" t="s">
        <v>18</v>
      </c>
      <c r="B30" s="4">
        <v>28</v>
      </c>
      <c r="C30" s="7">
        <v>30</v>
      </c>
      <c r="D30" s="12">
        <f t="shared" si="5"/>
        <v>107.14285714285714</v>
      </c>
      <c r="E30" s="4"/>
      <c r="F30" s="7"/>
      <c r="G30" s="12" t="e">
        <f t="shared" si="6"/>
        <v>#DIV/0!</v>
      </c>
      <c r="H30" s="4">
        <v>40</v>
      </c>
      <c r="I30" s="7">
        <v>40</v>
      </c>
      <c r="J30" s="12">
        <f t="shared" si="7"/>
        <v>100</v>
      </c>
      <c r="K30" s="4"/>
      <c r="L30" s="7"/>
      <c r="M30" s="12" t="e">
        <f t="shared" si="8"/>
        <v>#DIV/0!</v>
      </c>
      <c r="N30" s="4">
        <v>2</v>
      </c>
      <c r="O30" s="7">
        <v>2</v>
      </c>
    </row>
    <row r="31" spans="1:15" ht="12.75">
      <c r="A31" s="3" t="s">
        <v>26</v>
      </c>
      <c r="B31" s="3"/>
      <c r="C31" s="7"/>
      <c r="D31" s="12" t="e">
        <f t="shared" si="5"/>
        <v>#DIV/0!</v>
      </c>
      <c r="E31" s="3"/>
      <c r="F31" s="7"/>
      <c r="G31" s="12" t="e">
        <f t="shared" si="6"/>
        <v>#DIV/0!</v>
      </c>
      <c r="H31" s="3"/>
      <c r="I31" s="7"/>
      <c r="J31" s="12" t="e">
        <f t="shared" si="7"/>
        <v>#DIV/0!</v>
      </c>
      <c r="K31" s="3"/>
      <c r="L31" s="7"/>
      <c r="M31" s="12" t="e">
        <f t="shared" si="8"/>
        <v>#DIV/0!</v>
      </c>
      <c r="N31" s="3"/>
      <c r="O31" s="7"/>
    </row>
    <row r="32" spans="1:15" s="2" customFormat="1" ht="12.75">
      <c r="A32" s="4" t="s">
        <v>9</v>
      </c>
      <c r="B32" s="4">
        <f>SUM(B23:B31)</f>
        <v>2795</v>
      </c>
      <c r="C32" s="4">
        <f>SUM(C23:C31)</f>
        <v>2326</v>
      </c>
      <c r="D32" s="12">
        <f t="shared" si="5"/>
        <v>83.22003577817532</v>
      </c>
      <c r="E32" s="4">
        <f>SUM(E23:E31)</f>
        <v>1393</v>
      </c>
      <c r="F32" s="4">
        <f>SUM(F23:F31)</f>
        <v>1178</v>
      </c>
      <c r="G32" s="12">
        <f t="shared" si="6"/>
        <v>84.56568557071068</v>
      </c>
      <c r="H32" s="4">
        <f>SUM(H23:H31)</f>
        <v>2760</v>
      </c>
      <c r="I32" s="4">
        <f>SUM(I23:I31)</f>
        <v>1704</v>
      </c>
      <c r="J32" s="12">
        <f t="shared" si="7"/>
        <v>61.73913043478261</v>
      </c>
      <c r="K32" s="4">
        <v>18</v>
      </c>
      <c r="L32" s="4">
        <f>SUM(L23:L31)</f>
        <v>18</v>
      </c>
      <c r="M32" s="12">
        <f t="shared" si="8"/>
        <v>100</v>
      </c>
      <c r="N32" s="4">
        <f>SUM(N23:N31)</f>
        <v>630</v>
      </c>
      <c r="O32" s="4">
        <f>SUM(O23:O31)</f>
        <v>530</v>
      </c>
    </row>
    <row r="33" spans="1:15" ht="12.75">
      <c r="A33" s="13" t="s">
        <v>34</v>
      </c>
      <c r="B33" s="3">
        <v>2917</v>
      </c>
      <c r="C33" s="3">
        <v>1975</v>
      </c>
      <c r="D33" s="3">
        <v>61</v>
      </c>
      <c r="E33" s="3">
        <v>1270</v>
      </c>
      <c r="F33" s="3">
        <v>911</v>
      </c>
      <c r="G33" s="3">
        <v>58</v>
      </c>
      <c r="H33" s="3">
        <v>2603</v>
      </c>
      <c r="I33" s="3">
        <v>1348</v>
      </c>
      <c r="J33" s="3">
        <v>54</v>
      </c>
      <c r="K33" s="3">
        <v>15</v>
      </c>
      <c r="L33" s="3">
        <v>13</v>
      </c>
      <c r="M33" s="3"/>
      <c r="N33" s="3">
        <v>730</v>
      </c>
      <c r="O33" s="3">
        <v>224</v>
      </c>
    </row>
    <row r="34" spans="1:1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4"/>
      <c r="B41" s="19" t="s">
        <v>50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</row>
    <row r="42" spans="1:15" ht="12.75">
      <c r="A42" s="5" t="s">
        <v>0</v>
      </c>
      <c r="B42" s="33" t="s">
        <v>36</v>
      </c>
      <c r="C42" s="34"/>
      <c r="D42" s="34"/>
      <c r="E42" s="33" t="s">
        <v>37</v>
      </c>
      <c r="F42" s="34"/>
      <c r="G42" s="34"/>
      <c r="H42" s="22" t="s">
        <v>38</v>
      </c>
      <c r="I42" s="22"/>
      <c r="J42" s="22"/>
      <c r="K42" s="28" t="s">
        <v>42</v>
      </c>
      <c r="L42" s="32"/>
      <c r="M42" s="32"/>
      <c r="N42" s="32"/>
      <c r="O42" s="29"/>
    </row>
    <row r="43" spans="1:15" ht="12.75">
      <c r="A43" s="5" t="s">
        <v>1</v>
      </c>
      <c r="B43" s="15" t="s">
        <v>12</v>
      </c>
      <c r="C43" s="15" t="s">
        <v>13</v>
      </c>
      <c r="D43" s="15" t="s">
        <v>14</v>
      </c>
      <c r="E43" s="15" t="s">
        <v>12</v>
      </c>
      <c r="F43" s="15" t="s">
        <v>13</v>
      </c>
      <c r="G43" s="5" t="s">
        <v>14</v>
      </c>
      <c r="H43" s="15" t="s">
        <v>39</v>
      </c>
      <c r="I43" s="15" t="s">
        <v>40</v>
      </c>
      <c r="J43" s="15" t="s">
        <v>41</v>
      </c>
      <c r="K43" s="28" t="s">
        <v>23</v>
      </c>
      <c r="L43" s="32"/>
      <c r="M43" s="29"/>
      <c r="N43" s="28" t="s">
        <v>43</v>
      </c>
      <c r="O43" s="29"/>
    </row>
    <row r="44" spans="1:15" ht="12.75">
      <c r="A44" s="3"/>
      <c r="B44" s="15" t="s">
        <v>24</v>
      </c>
      <c r="C44" s="15" t="s">
        <v>24</v>
      </c>
      <c r="D44" s="15"/>
      <c r="E44" s="15" t="s">
        <v>24</v>
      </c>
      <c r="F44" s="15" t="s">
        <v>24</v>
      </c>
      <c r="G44" s="15"/>
      <c r="H44" s="15" t="s">
        <v>24</v>
      </c>
      <c r="I44" s="15" t="s">
        <v>24</v>
      </c>
      <c r="J44" s="15" t="s">
        <v>24</v>
      </c>
      <c r="K44" s="15" t="s">
        <v>12</v>
      </c>
      <c r="L44" s="15" t="s">
        <v>13</v>
      </c>
      <c r="M44" s="15" t="s">
        <v>14</v>
      </c>
      <c r="N44" s="15" t="s">
        <v>12</v>
      </c>
      <c r="O44" s="15" t="s">
        <v>13</v>
      </c>
    </row>
    <row r="45" spans="1:15" ht="12.75">
      <c r="A45" s="3" t="s">
        <v>4</v>
      </c>
      <c r="B45" s="4">
        <v>1300</v>
      </c>
      <c r="C45" s="7">
        <v>1200</v>
      </c>
      <c r="D45" s="12">
        <f>C45/B45*100</f>
        <v>92.3076923076923</v>
      </c>
      <c r="E45" s="4">
        <v>185</v>
      </c>
      <c r="F45" s="7">
        <v>185</v>
      </c>
      <c r="G45" s="12">
        <f>F45/E45*100</f>
        <v>100</v>
      </c>
      <c r="H45" s="4"/>
      <c r="I45" s="7"/>
      <c r="J45" s="12"/>
      <c r="K45" s="4">
        <v>3427</v>
      </c>
      <c r="L45" s="7">
        <v>3427</v>
      </c>
      <c r="M45" s="12">
        <f>L45/K45*100</f>
        <v>100</v>
      </c>
      <c r="N45" s="4"/>
      <c r="O45" s="7">
        <v>6</v>
      </c>
    </row>
    <row r="46" spans="1:15" ht="12.75">
      <c r="A46" s="3" t="s">
        <v>17</v>
      </c>
      <c r="B46" s="4"/>
      <c r="C46" s="7"/>
      <c r="D46" s="12" t="e">
        <f aca="true" t="shared" si="9" ref="D46:D54">C46/B46*100</f>
        <v>#DIV/0!</v>
      </c>
      <c r="E46" s="4"/>
      <c r="F46" s="7">
        <v>40</v>
      </c>
      <c r="G46" s="12" t="e">
        <f aca="true" t="shared" si="10" ref="G46:G54">F46/E46*100</f>
        <v>#DIV/0!</v>
      </c>
      <c r="H46" s="4"/>
      <c r="I46" s="7"/>
      <c r="J46" s="12"/>
      <c r="K46" s="4">
        <v>100</v>
      </c>
      <c r="L46" s="7">
        <v>50</v>
      </c>
      <c r="M46" s="12">
        <f aca="true" t="shared" si="11" ref="M46:M54">L46/K46*100</f>
        <v>50</v>
      </c>
      <c r="N46" s="4"/>
      <c r="O46" s="7"/>
    </row>
    <row r="47" spans="1:15" ht="12.75">
      <c r="A47" s="3" t="s">
        <v>5</v>
      </c>
      <c r="B47" s="4">
        <v>129</v>
      </c>
      <c r="C47" s="7">
        <v>120</v>
      </c>
      <c r="D47" s="12">
        <f t="shared" si="9"/>
        <v>93.02325581395348</v>
      </c>
      <c r="E47" s="4">
        <v>80</v>
      </c>
      <c r="F47" s="7">
        <v>80</v>
      </c>
      <c r="G47" s="12">
        <f t="shared" si="10"/>
        <v>100</v>
      </c>
      <c r="H47" s="4"/>
      <c r="I47" s="7"/>
      <c r="J47" s="12"/>
      <c r="K47" s="4">
        <v>600</v>
      </c>
      <c r="L47" s="7">
        <v>600</v>
      </c>
      <c r="M47" s="12">
        <f t="shared" si="11"/>
        <v>100</v>
      </c>
      <c r="N47" s="4">
        <v>50</v>
      </c>
      <c r="O47" s="7"/>
    </row>
    <row r="48" spans="1:15" ht="12.75">
      <c r="A48" s="3" t="s">
        <v>19</v>
      </c>
      <c r="B48" s="4"/>
      <c r="C48" s="7"/>
      <c r="D48" s="12" t="e">
        <f t="shared" si="9"/>
        <v>#DIV/0!</v>
      </c>
      <c r="E48" s="4"/>
      <c r="F48" s="7"/>
      <c r="G48" s="12" t="e">
        <f t="shared" si="10"/>
        <v>#DIV/0!</v>
      </c>
      <c r="H48" s="4"/>
      <c r="I48" s="7"/>
      <c r="J48" s="12"/>
      <c r="K48" s="4">
        <v>100</v>
      </c>
      <c r="L48" s="7">
        <v>50</v>
      </c>
      <c r="M48" s="12">
        <f t="shared" si="11"/>
        <v>50</v>
      </c>
      <c r="N48" s="4"/>
      <c r="O48" s="7"/>
    </row>
    <row r="49" spans="1:15" ht="12.75">
      <c r="A49" s="3" t="s">
        <v>6</v>
      </c>
      <c r="B49" s="4">
        <v>800</v>
      </c>
      <c r="C49" s="7">
        <v>200</v>
      </c>
      <c r="D49" s="12">
        <f t="shared" si="9"/>
        <v>25</v>
      </c>
      <c r="E49" s="4"/>
      <c r="F49" s="7"/>
      <c r="G49" s="12" t="e">
        <f t="shared" si="10"/>
        <v>#DIV/0!</v>
      </c>
      <c r="H49" s="4"/>
      <c r="I49" s="7"/>
      <c r="J49" s="12"/>
      <c r="K49" s="4">
        <v>2628</v>
      </c>
      <c r="L49" s="7">
        <v>1119</v>
      </c>
      <c r="M49" s="12">
        <f t="shared" si="11"/>
        <v>42.57990867579909</v>
      </c>
      <c r="N49" s="4"/>
      <c r="O49" s="7"/>
    </row>
    <row r="50" spans="1:15" ht="12.75">
      <c r="A50" s="3" t="s">
        <v>7</v>
      </c>
      <c r="B50" s="4"/>
      <c r="C50" s="7"/>
      <c r="D50" s="12" t="e">
        <f t="shared" si="9"/>
        <v>#DIV/0!</v>
      </c>
      <c r="E50" s="4"/>
      <c r="F50" s="7"/>
      <c r="G50" s="12" t="e">
        <f t="shared" si="10"/>
        <v>#DIV/0!</v>
      </c>
      <c r="H50" s="4"/>
      <c r="I50" s="7"/>
      <c r="J50" s="12"/>
      <c r="K50" s="4">
        <v>200</v>
      </c>
      <c r="L50" s="7">
        <v>50</v>
      </c>
      <c r="M50" s="12">
        <f t="shared" si="11"/>
        <v>25</v>
      </c>
      <c r="N50" s="4"/>
      <c r="O50" s="7"/>
    </row>
    <row r="51" spans="1:15" ht="12.75">
      <c r="A51" s="3" t="s">
        <v>8</v>
      </c>
      <c r="B51" s="4">
        <v>40</v>
      </c>
      <c r="C51" s="7"/>
      <c r="D51" s="12">
        <f t="shared" si="9"/>
        <v>0</v>
      </c>
      <c r="E51" s="4"/>
      <c r="F51" s="7"/>
      <c r="G51" s="12" t="e">
        <f t="shared" si="10"/>
        <v>#DIV/0!</v>
      </c>
      <c r="H51" s="4"/>
      <c r="I51" s="7"/>
      <c r="J51" s="12"/>
      <c r="K51" s="4">
        <v>100</v>
      </c>
      <c r="L51" s="7">
        <v>0</v>
      </c>
      <c r="M51" s="12">
        <f t="shared" si="11"/>
        <v>0</v>
      </c>
      <c r="N51" s="4"/>
      <c r="O51" s="7"/>
    </row>
    <row r="52" spans="1:15" ht="12.75">
      <c r="A52" s="3" t="s">
        <v>18</v>
      </c>
      <c r="B52" s="4">
        <v>25</v>
      </c>
      <c r="C52" s="7">
        <v>25</v>
      </c>
      <c r="D52" s="12">
        <f t="shared" si="9"/>
        <v>100</v>
      </c>
      <c r="E52" s="4"/>
      <c r="F52" s="7"/>
      <c r="G52" s="12" t="e">
        <f t="shared" si="10"/>
        <v>#DIV/0!</v>
      </c>
      <c r="H52" s="4"/>
      <c r="I52" s="7"/>
      <c r="J52" s="12"/>
      <c r="K52" s="4">
        <v>100</v>
      </c>
      <c r="L52" s="7">
        <v>100</v>
      </c>
      <c r="M52" s="12">
        <f t="shared" si="11"/>
        <v>100</v>
      </c>
      <c r="N52" s="4"/>
      <c r="O52" s="7"/>
    </row>
    <row r="53" spans="1:15" ht="12.75">
      <c r="A53" s="3" t="s">
        <v>26</v>
      </c>
      <c r="B53" s="3"/>
      <c r="C53" s="7"/>
      <c r="D53" s="12" t="e">
        <f t="shared" si="9"/>
        <v>#DIV/0!</v>
      </c>
      <c r="E53" s="3"/>
      <c r="F53" s="7"/>
      <c r="G53" s="12" t="e">
        <f t="shared" si="10"/>
        <v>#DIV/0!</v>
      </c>
      <c r="H53" s="3"/>
      <c r="I53" s="7"/>
      <c r="J53" s="3"/>
      <c r="K53" s="3">
        <v>50</v>
      </c>
      <c r="L53" s="7">
        <v>50</v>
      </c>
      <c r="M53" s="12">
        <f t="shared" si="11"/>
        <v>100</v>
      </c>
      <c r="N53" s="3"/>
      <c r="O53" s="7"/>
    </row>
    <row r="54" spans="1:15" ht="12.75">
      <c r="A54" s="4" t="s">
        <v>9</v>
      </c>
      <c r="B54" s="4">
        <f>SUM(B45:B53)</f>
        <v>2294</v>
      </c>
      <c r="C54" s="4">
        <f>SUM(C45:C53)</f>
        <v>1545</v>
      </c>
      <c r="D54" s="12">
        <f t="shared" si="9"/>
        <v>67.34960767218831</v>
      </c>
      <c r="E54" s="4">
        <v>265</v>
      </c>
      <c r="F54" s="4">
        <f>SUM(F45:F53)</f>
        <v>305</v>
      </c>
      <c r="G54" s="12">
        <f t="shared" si="10"/>
        <v>115.09433962264151</v>
      </c>
      <c r="H54" s="4"/>
      <c r="I54" s="4"/>
      <c r="J54" s="6"/>
      <c r="K54" s="4">
        <f>SUM(K45:K53)</f>
        <v>7305</v>
      </c>
      <c r="L54" s="4">
        <f>SUM(L45:L53)</f>
        <v>5446</v>
      </c>
      <c r="M54" s="12">
        <f t="shared" si="11"/>
        <v>74.55167693360711</v>
      </c>
      <c r="N54" s="4">
        <f>SUM(N45:N53)</f>
        <v>50</v>
      </c>
      <c r="O54" s="4">
        <f>SUM(O45:O53)</f>
        <v>6</v>
      </c>
    </row>
    <row r="55" spans="1:15" ht="12.75">
      <c r="A55" s="13" t="s">
        <v>34</v>
      </c>
      <c r="B55" s="3">
        <v>2017</v>
      </c>
      <c r="C55" s="3">
        <v>1528</v>
      </c>
      <c r="D55" s="3">
        <v>67</v>
      </c>
      <c r="E55" s="3">
        <v>356</v>
      </c>
      <c r="F55" s="3">
        <v>125</v>
      </c>
      <c r="G55" s="3"/>
      <c r="H55" s="3">
        <v>0</v>
      </c>
      <c r="I55" s="3">
        <v>0</v>
      </c>
      <c r="J55" s="3">
        <v>0</v>
      </c>
      <c r="K55" s="3">
        <f>SUM(K54)</f>
        <v>7305</v>
      </c>
      <c r="L55" s="3">
        <v>5314</v>
      </c>
      <c r="M55" s="3"/>
      <c r="N55" s="3"/>
      <c r="O55" s="3">
        <v>11</v>
      </c>
    </row>
    <row r="58" spans="1:15" ht="12.75">
      <c r="A58" s="4"/>
      <c r="B58" s="19" t="s">
        <v>50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2.75">
      <c r="A59" s="5" t="s">
        <v>0</v>
      </c>
      <c r="B59" s="28" t="s">
        <v>35</v>
      </c>
      <c r="C59" s="29"/>
      <c r="D59" s="28" t="s">
        <v>44</v>
      </c>
      <c r="E59" s="29"/>
      <c r="F59" s="28" t="s">
        <v>45</v>
      </c>
      <c r="G59" s="29"/>
      <c r="H59" s="28" t="s">
        <v>47</v>
      </c>
      <c r="I59" s="29"/>
      <c r="J59" s="28" t="s">
        <v>46</v>
      </c>
      <c r="K59" s="32"/>
      <c r="L59" s="29"/>
      <c r="M59" s="28" t="s">
        <v>48</v>
      </c>
      <c r="N59" s="32"/>
      <c r="O59" s="29"/>
    </row>
    <row r="60" spans="1:15" ht="12.75">
      <c r="A60" s="5" t="s">
        <v>1</v>
      </c>
      <c r="B60" s="15" t="s">
        <v>43</v>
      </c>
      <c r="C60" s="15" t="s">
        <v>23</v>
      </c>
      <c r="D60" s="15" t="s">
        <v>27</v>
      </c>
      <c r="E60" s="15" t="s">
        <v>28</v>
      </c>
      <c r="F60" s="15" t="s">
        <v>13</v>
      </c>
      <c r="G60" s="5" t="s">
        <v>14</v>
      </c>
      <c r="H60" s="15" t="s">
        <v>27</v>
      </c>
      <c r="I60" s="15" t="s">
        <v>28</v>
      </c>
      <c r="J60" s="15" t="s">
        <v>12</v>
      </c>
      <c r="K60" s="15" t="s">
        <v>13</v>
      </c>
      <c r="L60" s="15" t="s">
        <v>14</v>
      </c>
      <c r="M60" s="15" t="s">
        <v>12</v>
      </c>
      <c r="N60" s="17" t="s">
        <v>13</v>
      </c>
      <c r="O60" s="17" t="s">
        <v>14</v>
      </c>
    </row>
    <row r="61" spans="1:15" ht="12.75">
      <c r="A61" s="3"/>
      <c r="B61" s="15" t="s">
        <v>24</v>
      </c>
      <c r="C61" s="15" t="s">
        <v>24</v>
      </c>
      <c r="D61" s="15" t="s">
        <v>24</v>
      </c>
      <c r="E61" s="15" t="s">
        <v>24</v>
      </c>
      <c r="F61" s="15" t="s">
        <v>24</v>
      </c>
      <c r="G61" s="15"/>
      <c r="H61" s="15" t="s">
        <v>24</v>
      </c>
      <c r="I61" s="15" t="s">
        <v>24</v>
      </c>
      <c r="J61" s="15" t="s">
        <v>33</v>
      </c>
      <c r="K61" s="15" t="s">
        <v>33</v>
      </c>
      <c r="L61" s="15"/>
      <c r="M61" s="15" t="s">
        <v>33</v>
      </c>
      <c r="N61" s="15" t="s">
        <v>33</v>
      </c>
      <c r="O61" s="15"/>
    </row>
    <row r="62" spans="1:15" ht="12.75">
      <c r="A62" s="3" t="s">
        <v>4</v>
      </c>
      <c r="B62" s="4">
        <v>6</v>
      </c>
      <c r="C62" s="7">
        <v>35</v>
      </c>
      <c r="D62" s="12">
        <v>2755</v>
      </c>
      <c r="E62" s="13">
        <v>2702</v>
      </c>
      <c r="F62" s="7">
        <v>161</v>
      </c>
      <c r="G62" s="12">
        <v>96</v>
      </c>
      <c r="H62" s="13">
        <v>161</v>
      </c>
      <c r="I62" s="7">
        <v>161</v>
      </c>
      <c r="J62" s="12">
        <v>55.8</v>
      </c>
      <c r="K62" s="13">
        <v>61</v>
      </c>
      <c r="L62" s="8">
        <f>K62/J62*100</f>
        <v>109.31899641577061</v>
      </c>
      <c r="M62" s="6">
        <v>2720</v>
      </c>
      <c r="N62" s="13">
        <v>2808</v>
      </c>
      <c r="O62" s="8">
        <f>N62/M62*100</f>
        <v>103.23529411764707</v>
      </c>
    </row>
    <row r="63" spans="1:15" ht="12.75">
      <c r="A63" s="3" t="s">
        <v>17</v>
      </c>
      <c r="B63" s="4"/>
      <c r="C63" s="7"/>
      <c r="D63" s="12"/>
      <c r="E63" s="4"/>
      <c r="F63" s="7"/>
      <c r="G63" s="12"/>
      <c r="H63" s="4"/>
      <c r="I63" s="7"/>
      <c r="J63" s="12">
        <v>1.5</v>
      </c>
      <c r="K63" s="13">
        <v>2</v>
      </c>
      <c r="L63" s="8">
        <v>100</v>
      </c>
      <c r="M63" s="6">
        <v>50</v>
      </c>
      <c r="N63" s="13">
        <v>48</v>
      </c>
      <c r="O63" s="8">
        <f aca="true" t="shared" si="12" ref="O63:O71">N63/M63*100</f>
        <v>96</v>
      </c>
    </row>
    <row r="64" spans="1:15" ht="12.75">
      <c r="A64" s="3" t="s">
        <v>5</v>
      </c>
      <c r="B64" s="4"/>
      <c r="C64" s="7"/>
      <c r="D64" s="12"/>
      <c r="E64" s="4"/>
      <c r="F64" s="7">
        <v>85</v>
      </c>
      <c r="G64" s="12">
        <v>51</v>
      </c>
      <c r="H64" s="4">
        <v>85</v>
      </c>
      <c r="I64" s="7">
        <v>85</v>
      </c>
      <c r="J64" s="12">
        <v>22</v>
      </c>
      <c r="K64" s="13">
        <v>17</v>
      </c>
      <c r="L64" s="8">
        <f aca="true" t="shared" si="13" ref="L64:L71">K64/J64*100</f>
        <v>77.27272727272727</v>
      </c>
      <c r="M64" s="6">
        <v>1288</v>
      </c>
      <c r="N64" s="13">
        <v>1260</v>
      </c>
      <c r="O64" s="8">
        <f t="shared" si="12"/>
        <v>97.82608695652173</v>
      </c>
    </row>
    <row r="65" spans="1:15" ht="12.75">
      <c r="A65" s="3" t="s">
        <v>19</v>
      </c>
      <c r="B65" s="4"/>
      <c r="C65" s="7"/>
      <c r="D65" s="12"/>
      <c r="E65" s="4"/>
      <c r="F65" s="7"/>
      <c r="G65" s="12"/>
      <c r="H65" s="4"/>
      <c r="I65" s="7"/>
      <c r="J65" s="12">
        <v>2</v>
      </c>
      <c r="K65" s="13">
        <v>2</v>
      </c>
      <c r="L65" s="8">
        <f t="shared" si="13"/>
        <v>100</v>
      </c>
      <c r="M65" s="6">
        <v>81</v>
      </c>
      <c r="N65" s="13">
        <v>70</v>
      </c>
      <c r="O65" s="8">
        <f t="shared" si="12"/>
        <v>86.41975308641975</v>
      </c>
    </row>
    <row r="66" spans="1:15" ht="12.75">
      <c r="A66" s="3" t="s">
        <v>6</v>
      </c>
      <c r="B66" s="4"/>
      <c r="C66" s="7">
        <v>358</v>
      </c>
      <c r="D66" s="12">
        <v>84</v>
      </c>
      <c r="E66" s="13">
        <v>0</v>
      </c>
      <c r="F66" s="7">
        <v>54</v>
      </c>
      <c r="G66" s="12">
        <v>100</v>
      </c>
      <c r="H66" s="4">
        <v>54</v>
      </c>
      <c r="I66" s="7">
        <v>54</v>
      </c>
      <c r="J66" s="12">
        <v>95.3</v>
      </c>
      <c r="K66" s="13">
        <v>7.5</v>
      </c>
      <c r="L66" s="8">
        <f t="shared" si="13"/>
        <v>7.869884575026233</v>
      </c>
      <c r="M66" s="6">
        <v>3522</v>
      </c>
      <c r="N66" s="13">
        <v>2007</v>
      </c>
      <c r="O66" s="8">
        <f t="shared" si="12"/>
        <v>56.98466780238501</v>
      </c>
    </row>
    <row r="67" spans="1:15" ht="12.75">
      <c r="A67" s="3" t="s">
        <v>7</v>
      </c>
      <c r="B67" s="4"/>
      <c r="C67" s="7"/>
      <c r="D67" s="12"/>
      <c r="E67" s="4"/>
      <c r="F67" s="7"/>
      <c r="G67" s="12"/>
      <c r="H67" s="4"/>
      <c r="I67" s="7"/>
      <c r="J67" s="12">
        <v>1.5</v>
      </c>
      <c r="K67" s="13">
        <v>1.5</v>
      </c>
      <c r="L67" s="8">
        <f t="shared" si="13"/>
        <v>100</v>
      </c>
      <c r="M67" s="6">
        <v>30</v>
      </c>
      <c r="N67" s="13"/>
      <c r="O67" s="8">
        <f t="shared" si="12"/>
        <v>0</v>
      </c>
    </row>
    <row r="68" spans="1:15" ht="12.75">
      <c r="A68" s="3" t="s">
        <v>8</v>
      </c>
      <c r="B68" s="4"/>
      <c r="C68" s="7"/>
      <c r="D68" s="12"/>
      <c r="E68" s="4"/>
      <c r="F68" s="7"/>
      <c r="G68" s="12"/>
      <c r="H68" s="4"/>
      <c r="I68" s="7"/>
      <c r="J68" s="12">
        <v>4</v>
      </c>
      <c r="K68" s="13">
        <v>0.5</v>
      </c>
      <c r="L68" s="8">
        <f>K68/J68*100</f>
        <v>12.5</v>
      </c>
      <c r="M68" s="6">
        <v>100</v>
      </c>
      <c r="N68" s="13">
        <v>40</v>
      </c>
      <c r="O68" s="8">
        <f t="shared" si="12"/>
        <v>40</v>
      </c>
    </row>
    <row r="69" spans="1:15" ht="12.75">
      <c r="A69" s="3" t="s">
        <v>18</v>
      </c>
      <c r="B69" s="4"/>
      <c r="C69" s="7"/>
      <c r="D69" s="12"/>
      <c r="E69" s="4"/>
      <c r="F69" s="7"/>
      <c r="G69" s="12"/>
      <c r="H69" s="4"/>
      <c r="I69" s="7"/>
      <c r="J69" s="12">
        <v>1.4</v>
      </c>
      <c r="K69" s="13">
        <v>1</v>
      </c>
      <c r="L69" s="8">
        <f t="shared" si="13"/>
        <v>71.42857142857143</v>
      </c>
      <c r="M69" s="6">
        <v>70</v>
      </c>
      <c r="N69" s="13">
        <v>70</v>
      </c>
      <c r="O69" s="8">
        <f t="shared" si="12"/>
        <v>100</v>
      </c>
    </row>
    <row r="70" spans="1:15" ht="12.75">
      <c r="A70" s="3" t="s">
        <v>26</v>
      </c>
      <c r="B70" s="3"/>
      <c r="C70" s="7"/>
      <c r="D70" s="3"/>
      <c r="E70" s="3"/>
      <c r="F70" s="7"/>
      <c r="G70" s="3"/>
      <c r="H70" s="3"/>
      <c r="I70" s="7"/>
      <c r="J70" s="3">
        <v>1.3</v>
      </c>
      <c r="K70" s="3">
        <v>1.3</v>
      </c>
      <c r="L70" s="8">
        <f t="shared" si="13"/>
        <v>100</v>
      </c>
      <c r="M70" s="8">
        <v>9</v>
      </c>
      <c r="N70" s="13"/>
      <c r="O70" s="8">
        <f t="shared" si="12"/>
        <v>0</v>
      </c>
    </row>
    <row r="71" spans="1:15" ht="12.75">
      <c r="A71" s="13" t="s">
        <v>9</v>
      </c>
      <c r="B71" s="13">
        <f>SUM(B62:B70)</f>
        <v>6</v>
      </c>
      <c r="C71" s="13">
        <f>SUM(C62:C70)</f>
        <v>393</v>
      </c>
      <c r="D71" s="18">
        <f>SUM(D62:D70)</f>
        <v>2839</v>
      </c>
      <c r="E71" s="13">
        <f>SUM(E62:E70)</f>
        <v>2702</v>
      </c>
      <c r="F71" s="13">
        <f>SUM(F62:F70)</f>
        <v>300</v>
      </c>
      <c r="G71" s="18">
        <v>74</v>
      </c>
      <c r="H71" s="13">
        <f>SUM(H62:H70)</f>
        <v>300</v>
      </c>
      <c r="I71" s="13">
        <f>SUM(I62:I70)</f>
        <v>300</v>
      </c>
      <c r="J71" s="18">
        <f>SUM(J62:J70)</f>
        <v>184.8</v>
      </c>
      <c r="K71" s="13">
        <f>SUM(K62:K70)</f>
        <v>93.8</v>
      </c>
      <c r="L71" s="8">
        <f t="shared" si="13"/>
        <v>50.75757575757576</v>
      </c>
      <c r="M71" s="6">
        <f>SUM(M62:M70)</f>
        <v>7870</v>
      </c>
      <c r="N71" s="13">
        <f>SUM(N62:N70)</f>
        <v>6303</v>
      </c>
      <c r="O71" s="8">
        <f t="shared" si="12"/>
        <v>80.0889453621347</v>
      </c>
    </row>
    <row r="72" spans="1:15" ht="12.75">
      <c r="A72" s="13" t="s">
        <v>34</v>
      </c>
      <c r="B72" s="3">
        <v>0</v>
      </c>
      <c r="C72" s="3">
        <v>488</v>
      </c>
      <c r="D72" s="3">
        <v>3116</v>
      </c>
      <c r="E72" s="3">
        <v>2959</v>
      </c>
      <c r="F72" s="3">
        <v>0</v>
      </c>
      <c r="G72" s="3">
        <v>0</v>
      </c>
      <c r="H72" s="3">
        <v>0</v>
      </c>
      <c r="I72" s="3">
        <v>0</v>
      </c>
      <c r="J72" s="3">
        <v>184</v>
      </c>
      <c r="K72" s="3"/>
      <c r="L72" s="3"/>
      <c r="M72" s="3"/>
      <c r="N72" s="3"/>
      <c r="O72" s="3"/>
    </row>
  </sheetData>
  <sheetProtection/>
  <mergeCells count="28">
    <mergeCell ref="J59:L59"/>
    <mergeCell ref="M59:O59"/>
    <mergeCell ref="N43:O43"/>
    <mergeCell ref="K43:M43"/>
    <mergeCell ref="B42:D42"/>
    <mergeCell ref="E42:G42"/>
    <mergeCell ref="H42:J42"/>
    <mergeCell ref="B58:O58"/>
    <mergeCell ref="E3:G3"/>
    <mergeCell ref="H3:J3"/>
    <mergeCell ref="B3:D3"/>
    <mergeCell ref="H59:I59"/>
    <mergeCell ref="B41:O41"/>
    <mergeCell ref="K42:O42"/>
    <mergeCell ref="B59:C59"/>
    <mergeCell ref="D59:E59"/>
    <mergeCell ref="F59:G59"/>
    <mergeCell ref="A2:O2"/>
    <mergeCell ref="B21:D21"/>
    <mergeCell ref="B20:O20"/>
    <mergeCell ref="M3:O3"/>
    <mergeCell ref="A19:O19"/>
    <mergeCell ref="E21:G21"/>
    <mergeCell ref="H21:J21"/>
    <mergeCell ref="K21:M21"/>
    <mergeCell ref="N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2016-05-12T06:05:54Z</cp:lastPrinted>
  <dcterms:created xsi:type="dcterms:W3CDTF">2013-04-30T05:26:33Z</dcterms:created>
  <dcterms:modified xsi:type="dcterms:W3CDTF">2016-05-12T06:06:04Z</dcterms:modified>
  <cp:category/>
  <cp:version/>
  <cp:contentType/>
  <cp:contentStatus/>
</cp:coreProperties>
</file>